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330" windowWidth="9420" windowHeight="5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<sst xmlns="http://schemas.openxmlformats.org/spreadsheetml/2006/main" count="224" uniqueCount="98">
  <si>
    <t>This allows you to spend less time figuring out formulas and equations, to be more productive,</t>
  </si>
  <si>
    <t>and to enjoy time with your family and friends. What more could you ask for?</t>
  </si>
  <si>
    <t>For the anticipated vacuum using 3/8ths OD Fuel line, just enter the known information in the yellow boxes</t>
  </si>
  <si>
    <t>(Length x Q = ? + Height = V)</t>
  </si>
  <si>
    <r>
      <t xml:space="preserve"> </t>
    </r>
    <r>
      <rPr>
        <b/>
        <sz val="10"/>
        <rFont val="Times New Roman"/>
        <family val="1"/>
      </rPr>
      <t xml:space="preserve"> L</t>
    </r>
    <r>
      <rPr>
        <sz val="10"/>
        <rFont val="Times New Roman"/>
        <family val="1"/>
      </rPr>
      <t xml:space="preserve"> = Total length of fuel line,</t>
    </r>
  </si>
  <si>
    <r>
      <t>Q</t>
    </r>
    <r>
      <rPr>
        <sz val="10"/>
        <rFont val="Times New Roman"/>
        <family val="1"/>
      </rPr>
      <t xml:space="preserve"> = Fuel line diameter x Gph.</t>
    </r>
  </si>
  <si>
    <r>
      <t xml:space="preserve">H </t>
    </r>
    <r>
      <rPr>
        <sz val="9"/>
        <rFont val="Times New Roman"/>
        <family val="1"/>
      </rPr>
      <t>= Total lift from the bottom of the tank to the middle of the fuel unit.And</t>
    </r>
  </si>
  <si>
    <t xml:space="preserve"> V = Vacuum hg. Inches mercury</t>
  </si>
  <si>
    <r>
      <t xml:space="preserve">   </t>
    </r>
    <r>
      <rPr>
        <b/>
        <sz val="10"/>
        <rFont val="Arial"/>
        <family val="2"/>
      </rPr>
      <t xml:space="preserve">    Q</t>
    </r>
  </si>
  <si>
    <t xml:space="preserve">  GPH</t>
  </si>
  <si>
    <t>Q Total</t>
  </si>
  <si>
    <t>Constant</t>
  </si>
  <si>
    <r>
      <t xml:space="preserve">      </t>
    </r>
    <r>
      <rPr>
        <b/>
        <sz val="10"/>
        <rFont val="Arial"/>
        <family val="2"/>
      </rPr>
      <t>H</t>
    </r>
  </si>
  <si>
    <t>Total Height</t>
  </si>
  <si>
    <r>
      <t xml:space="preserve">     </t>
    </r>
    <r>
      <rPr>
        <b/>
        <sz val="10"/>
        <rFont val="Arial"/>
        <family val="2"/>
      </rPr>
      <t xml:space="preserve"> X</t>
    </r>
  </si>
  <si>
    <r>
      <t xml:space="preserve">     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=</t>
    </r>
  </si>
  <si>
    <t xml:space="preserve">     X</t>
  </si>
  <si>
    <r>
      <t xml:space="preserve">    </t>
    </r>
    <r>
      <rPr>
        <b/>
        <sz val="12"/>
        <rFont val="Arial"/>
        <family val="2"/>
      </rPr>
      <t xml:space="preserve">  =</t>
    </r>
  </si>
  <si>
    <r>
      <t xml:space="preserve"> </t>
    </r>
    <r>
      <rPr>
        <b/>
        <sz val="10"/>
        <rFont val="Arial"/>
        <family val="2"/>
      </rPr>
      <t xml:space="preserve"> Length</t>
    </r>
  </si>
  <si>
    <r>
      <t xml:space="preserve">   </t>
    </r>
    <r>
      <rPr>
        <b/>
        <sz val="10"/>
        <rFont val="Arial"/>
        <family val="2"/>
      </rPr>
      <t xml:space="preserve">  Q</t>
    </r>
  </si>
  <si>
    <t>(Length x Q Total)</t>
  </si>
  <si>
    <t>Anticipated vacuum</t>
  </si>
  <si>
    <r>
      <t xml:space="preserve">     </t>
    </r>
    <r>
      <rPr>
        <b/>
        <sz val="12"/>
        <rFont val="Arial"/>
        <family val="2"/>
      </rPr>
      <t xml:space="preserve"> =</t>
    </r>
  </si>
  <si>
    <r>
      <t xml:space="preserve">     </t>
    </r>
    <r>
      <rPr>
        <b/>
        <sz val="12"/>
        <rFont val="Arial"/>
        <family val="2"/>
      </rPr>
      <t>+</t>
    </r>
  </si>
  <si>
    <r>
      <t xml:space="preserve">      </t>
    </r>
    <r>
      <rPr>
        <b/>
        <sz val="12"/>
        <rFont val="Arial"/>
        <family val="2"/>
      </rPr>
      <t>=</t>
    </r>
  </si>
  <si>
    <t>Now this formula will determine how many feet of fuel line you can run</t>
  </si>
  <si>
    <t>before exceeding the fuel units capability, again just enter the known information in the yellow boxes</t>
  </si>
  <si>
    <t>Note: If the tank is below the fuel unit, use Row 19 for your calculation or Row 22 if it's above the fuel unit</t>
  </si>
  <si>
    <t>Also remember fittings, valves and filters will reduce total length allowed.</t>
  </si>
  <si>
    <t>This is for 3/8ths OD</t>
  </si>
  <si>
    <t>Height</t>
  </si>
  <si>
    <t>Total</t>
  </si>
  <si>
    <t>Minus</t>
  </si>
  <si>
    <t>GPH</t>
  </si>
  <si>
    <t>Fuel line only</t>
  </si>
  <si>
    <r>
      <t xml:space="preserve">          </t>
    </r>
    <r>
      <rPr>
        <b/>
        <sz val="14"/>
        <rFont val="Arial"/>
        <family val="2"/>
      </rPr>
      <t xml:space="preserve">  -</t>
    </r>
  </si>
  <si>
    <r>
      <t xml:space="preserve">     </t>
    </r>
    <r>
      <rPr>
        <b/>
        <sz val="12"/>
        <rFont val="Arial"/>
        <family val="2"/>
      </rPr>
      <t xml:space="preserve">   =</t>
    </r>
  </si>
  <si>
    <r>
      <t xml:space="preserve">Total Line Length based on calculation above </t>
    </r>
    <r>
      <rPr>
        <b/>
        <sz val="11"/>
        <rFont val="Arial"/>
        <family val="2"/>
      </rPr>
      <t>=</t>
    </r>
    <r>
      <rPr>
        <b/>
        <sz val="12"/>
        <rFont val="Arial"/>
        <family val="2"/>
      </rPr>
      <t xml:space="preserve"> </t>
    </r>
  </si>
  <si>
    <t>Plus</t>
  </si>
  <si>
    <t>Total Line length</t>
  </si>
  <si>
    <r>
      <t xml:space="preserve">       </t>
    </r>
    <r>
      <rPr>
        <b/>
        <sz val="11"/>
        <rFont val="Arial"/>
        <family val="2"/>
      </rPr>
      <t>+</t>
    </r>
  </si>
  <si>
    <t>For the anticipated vacuum using 1/2" OD Fuel line, just enter the known information in the yellow boxes</t>
  </si>
  <si>
    <t>This is for 1/2" OD</t>
  </si>
  <si>
    <t>Enter the known pump pressure in the yellow box and the correct Bar will appear.</t>
  </si>
  <si>
    <t>Devided by</t>
  </si>
  <si>
    <t>Is your total Bar</t>
  </si>
  <si>
    <t>For a total BTU Output enter the nozzle GPH in the yellow box.</t>
  </si>
  <si>
    <t>BTU of # 2 Fuel Oil</t>
  </si>
  <si>
    <t xml:space="preserve">    GPH</t>
  </si>
  <si>
    <t>Total BTU</t>
  </si>
  <si>
    <r>
      <t xml:space="preserve">     </t>
    </r>
    <r>
      <rPr>
        <b/>
        <sz val="12"/>
        <rFont val="Arial"/>
        <family val="2"/>
      </rPr>
      <t>=</t>
    </r>
  </si>
  <si>
    <t>BTU of Electricity</t>
  </si>
  <si>
    <r>
      <t xml:space="preserve">    </t>
    </r>
    <r>
      <rPr>
        <b/>
        <sz val="10"/>
        <rFont val="Arial"/>
        <family val="2"/>
      </rPr>
      <t xml:space="preserve"> KW</t>
    </r>
  </si>
  <si>
    <t>Here,s a good way to show the cost savinsgs of Oil Vrs. Electricity.</t>
  </si>
  <si>
    <t>For the total cost per hour enter the total BTU and known cost in the yellow boxes.</t>
  </si>
  <si>
    <t>Elec. BTU</t>
  </si>
  <si>
    <r>
      <t xml:space="preserve">    </t>
    </r>
    <r>
      <rPr>
        <b/>
        <sz val="10"/>
        <rFont val="Arial"/>
        <family val="2"/>
      </rPr>
      <t>KW</t>
    </r>
  </si>
  <si>
    <t>Cost</t>
  </si>
  <si>
    <t>Total Cost</t>
  </si>
  <si>
    <r>
      <t xml:space="preserve">       </t>
    </r>
    <r>
      <rPr>
        <b/>
        <sz val="10"/>
        <rFont val="Arial"/>
        <family val="2"/>
      </rPr>
      <t>X</t>
    </r>
  </si>
  <si>
    <t>Now lets look at what the cost would be with Oil</t>
  </si>
  <si>
    <r>
      <t>E</t>
    </r>
    <r>
      <rPr>
        <b/>
        <sz val="11"/>
        <rFont val="Arial"/>
        <family val="2"/>
      </rPr>
      <t xml:space="preserve"> =</t>
    </r>
    <r>
      <rPr>
        <b/>
        <sz val="10"/>
        <rFont val="Arial"/>
        <family val="2"/>
      </rPr>
      <t xml:space="preserve"> Voltage</t>
    </r>
  </si>
  <si>
    <r>
      <t xml:space="preserve">I </t>
    </r>
    <r>
      <rPr>
        <b/>
        <sz val="11"/>
        <rFont val="Arial"/>
        <family val="2"/>
      </rPr>
      <t>=</t>
    </r>
    <r>
      <rPr>
        <b/>
        <sz val="10"/>
        <rFont val="Arial"/>
        <family val="2"/>
      </rPr>
      <t xml:space="preserve"> Amps</t>
    </r>
  </si>
  <si>
    <r>
      <t>R</t>
    </r>
    <r>
      <rPr>
        <b/>
        <sz val="11"/>
        <rFont val="Arial"/>
        <family val="2"/>
      </rPr>
      <t xml:space="preserve"> =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Resistance</t>
    </r>
  </si>
  <si>
    <t>More helpful notes:</t>
  </si>
  <si>
    <r>
      <t xml:space="preserve">    </t>
    </r>
    <r>
      <rPr>
        <b/>
        <sz val="11"/>
        <rFont val="Arial"/>
        <family val="2"/>
      </rPr>
      <t xml:space="preserve"> =</t>
    </r>
  </si>
  <si>
    <t>No.2 oil yields 140,000 Btuh per gallon</t>
  </si>
  <si>
    <t>Watts</t>
  </si>
  <si>
    <t>Natural gas yields 100,000 Btuh per therm</t>
  </si>
  <si>
    <r>
      <t xml:space="preserve">     </t>
    </r>
    <r>
      <rPr>
        <b/>
        <sz val="12"/>
        <rFont val="Arial"/>
        <family val="2"/>
      </rPr>
      <t xml:space="preserve"> X</t>
    </r>
  </si>
  <si>
    <t>Propane gas yields 92,000 Btu per gallon</t>
  </si>
  <si>
    <t>Anthracite coal yields 13,000 Btuh per lb</t>
  </si>
  <si>
    <r>
      <t>Electric heat yields 3,415 Btu per kilowatt</t>
    </r>
    <r>
      <rPr>
        <sz val="10"/>
        <rFont val="Arial"/>
        <family val="0"/>
      </rPr>
      <t>.</t>
    </r>
  </si>
  <si>
    <t>Here are some helpful formulas for electicity</t>
  </si>
  <si>
    <t xml:space="preserve">   BTU</t>
  </si>
  <si>
    <t>GPM</t>
  </si>
  <si>
    <t>Gallons of water</t>
  </si>
  <si>
    <t>Total Weight LBS</t>
  </si>
  <si>
    <t>How about some quick Hydronic formulas?</t>
  </si>
  <si>
    <t>No formula here just good stuff to know!</t>
  </si>
  <si>
    <t>1/2"</t>
  </si>
  <si>
    <t>Pipe</t>
  </si>
  <si>
    <t>1.5 GPM</t>
  </si>
  <si>
    <t xml:space="preserve"> Max Flow Rate</t>
  </si>
  <si>
    <t>3/4"</t>
  </si>
  <si>
    <t>4 GPM</t>
  </si>
  <si>
    <t>1"</t>
  </si>
  <si>
    <t>8 GPM</t>
  </si>
  <si>
    <t>1 1/2"</t>
  </si>
  <si>
    <t>14 GPM</t>
  </si>
  <si>
    <t>Nozzle Flow Rate Calculator</t>
  </si>
  <si>
    <t>Nozzle GPH</t>
  </si>
  <si>
    <t>Pump PSI</t>
  </si>
  <si>
    <t>New Flow Rate</t>
  </si>
  <si>
    <t>Oil Tech Talk's</t>
  </si>
  <si>
    <t>Note: If the tank is below the fuel unit, use Row 38 for your calculation or Row 41 if it's above the fuel unit</t>
  </si>
  <si>
    <t>Carry the Torch Quick Converesion Calculator</t>
  </si>
  <si>
    <t xml:space="preserve"> 2006 Third Edition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</si>
</sst>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b/>
      <sz val="12"/>
      <color indexed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0" fillId="35" borderId="0" xfId="0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/>
    </xf>
    <xf numFmtId="0" fontId="4" fillId="34" borderId="0" xfId="0" applyFont="1" applyFill="1" applyAlignment="1">
      <alignment/>
    </xf>
    <xf numFmtId="0" fontId="0" fillId="34" borderId="0" xfId="0" applyFill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34" borderId="0" xfId="0" applyFont="1" applyFill="1" applyAlignment="1">
      <alignment/>
    </xf>
    <xf numFmtId="0" fontId="11" fillId="34" borderId="0" xfId="0" applyFont="1" applyFill="1" applyAlignment="1">
      <alignment/>
    </xf>
    <xf numFmtId="3" fontId="11" fillId="34" borderId="0" xfId="0" applyNumberFormat="1" applyFont="1" applyFill="1" applyAlignment="1">
      <alignment/>
    </xf>
    <xf numFmtId="0" fontId="0" fillId="34" borderId="0" xfId="0" applyFill="1" applyAlignment="1" applyProtection="1">
      <alignment/>
      <protection locked="0"/>
    </xf>
    <xf numFmtId="3" fontId="0" fillId="34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5" fillId="34" borderId="0" xfId="0" applyFont="1" applyFill="1" applyAlignment="1">
      <alignment/>
    </xf>
    <xf numFmtId="3" fontId="0" fillId="35" borderId="0" xfId="0" applyNumberFormat="1" applyFill="1" applyAlignment="1" applyProtection="1">
      <alignment/>
      <protection locked="0"/>
    </xf>
    <xf numFmtId="3" fontId="0" fillId="34" borderId="0" xfId="0" applyNumberFormat="1" applyFill="1" applyAlignment="1" applyProtection="1">
      <alignment/>
      <protection/>
    </xf>
    <xf numFmtId="8" fontId="0" fillId="35" borderId="0" xfId="0" applyNumberFormat="1" applyFill="1" applyAlignment="1" applyProtection="1">
      <alignment/>
      <protection locked="0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7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3" fillId="0" borderId="0" xfId="0" applyFont="1" applyAlignment="1">
      <alignment/>
    </xf>
    <xf numFmtId="0" fontId="4" fillId="36" borderId="0" xfId="0" applyFont="1" applyFill="1" applyAlignment="1">
      <alignment/>
    </xf>
    <xf numFmtId="0" fontId="3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3" fontId="0" fillId="34" borderId="0" xfId="0" applyNumberFormat="1" applyFill="1" applyAlignment="1" applyProtection="1">
      <alignment/>
      <protection hidden="1"/>
    </xf>
    <xf numFmtId="8" fontId="0" fillId="34" borderId="0" xfId="0" applyNumberForma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3" fontId="15" fillId="34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 hidden="1"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4" max="4" width="11.140625" style="0" customWidth="1"/>
    <col min="13" max="13" width="21.421875" style="0" customWidth="1"/>
  </cols>
  <sheetData>
    <row r="1" spans="1:18" ht="15.75">
      <c r="A1" s="1" t="s">
        <v>96</v>
      </c>
      <c r="B1" s="2"/>
      <c r="C1" s="3"/>
      <c r="D1" s="2"/>
      <c r="E1" s="4"/>
      <c r="F1" s="2"/>
      <c r="G1" s="2"/>
      <c r="H1" s="5" t="s">
        <v>97</v>
      </c>
      <c r="I1" s="2"/>
      <c r="J1" s="7"/>
      <c r="K1" s="7"/>
      <c r="L1" s="7"/>
      <c r="M1" s="7"/>
      <c r="N1" s="7"/>
      <c r="O1" s="7"/>
      <c r="P1" s="7"/>
      <c r="Q1" s="7"/>
      <c r="R1" s="7"/>
    </row>
    <row r="2" spans="1:18" ht="12.75">
      <c r="A2" s="6" t="s">
        <v>0</v>
      </c>
      <c r="B2" s="4"/>
      <c r="C2" s="2"/>
      <c r="D2" s="2"/>
      <c r="E2" s="2"/>
      <c r="F2" s="2"/>
      <c r="G2" s="2"/>
      <c r="H2" s="2"/>
      <c r="I2" s="2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6" t="s">
        <v>1</v>
      </c>
      <c r="B3" s="2"/>
      <c r="C3" s="2"/>
      <c r="D3" s="2"/>
      <c r="E3" s="2"/>
      <c r="F3" s="2"/>
      <c r="G3" s="2"/>
      <c r="H3" s="2"/>
      <c r="I3" s="2"/>
      <c r="J3" s="7"/>
      <c r="K3" s="7"/>
      <c r="L3" s="7"/>
      <c r="M3" s="7"/>
      <c r="N3" s="7"/>
      <c r="O3" s="7"/>
      <c r="P3" s="7"/>
      <c r="Q3" s="7"/>
      <c r="R3" s="7"/>
    </row>
    <row r="4" spans="1:1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8" t="s">
        <v>2</v>
      </c>
      <c r="J5" s="7"/>
      <c r="K5" s="7"/>
      <c r="L5" s="7"/>
      <c r="M5" s="7"/>
      <c r="N5" s="7"/>
      <c r="O5" s="7"/>
      <c r="P5" s="7"/>
      <c r="Q5" s="7"/>
      <c r="R5" s="7"/>
    </row>
    <row r="6" spans="1:18" ht="12.75">
      <c r="A6" s="9" t="s">
        <v>3</v>
      </c>
      <c r="D6" s="10" t="s">
        <v>4</v>
      </c>
      <c r="G6" s="9" t="s">
        <v>5</v>
      </c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11" t="s">
        <v>6</v>
      </c>
      <c r="G7" s="12" t="s">
        <v>7</v>
      </c>
      <c r="H7" s="11"/>
      <c r="J7" s="7"/>
      <c r="K7" s="7"/>
      <c r="L7" s="7"/>
      <c r="M7" s="7"/>
      <c r="N7" s="7"/>
      <c r="O7" s="7"/>
      <c r="P7" s="7"/>
      <c r="Q7" s="7"/>
      <c r="R7" s="7"/>
    </row>
    <row r="8" spans="1:18" ht="12.75">
      <c r="A8" s="13" t="s">
        <v>8</v>
      </c>
      <c r="B8" s="13"/>
      <c r="C8" s="14" t="s">
        <v>9</v>
      </c>
      <c r="D8" s="13"/>
      <c r="E8" s="14" t="s">
        <v>10</v>
      </c>
      <c r="F8" s="13"/>
      <c r="G8" s="14" t="s">
        <v>11</v>
      </c>
      <c r="H8" s="14"/>
      <c r="I8" s="13" t="s">
        <v>12</v>
      </c>
      <c r="J8" s="13"/>
      <c r="K8" s="14" t="s">
        <v>13</v>
      </c>
      <c r="L8" s="13"/>
      <c r="M8" s="7"/>
      <c r="N8" s="7"/>
      <c r="O8" s="7"/>
      <c r="P8" s="7"/>
      <c r="Q8" s="7"/>
      <c r="R8" s="7"/>
    </row>
    <row r="9" spans="1:18" ht="15.75">
      <c r="A9" s="13">
        <v>0.0086</v>
      </c>
      <c r="B9" s="13" t="s">
        <v>14</v>
      </c>
      <c r="C9" s="15">
        <v>2.7</v>
      </c>
      <c r="D9" s="13" t="s">
        <v>15</v>
      </c>
      <c r="E9" s="41">
        <f>SUM(A9*C9)</f>
        <v>0.02322</v>
      </c>
      <c r="F9" s="13"/>
      <c r="G9" s="16">
        <v>0.75</v>
      </c>
      <c r="H9" s="14" t="s">
        <v>16</v>
      </c>
      <c r="I9" s="15">
        <v>12</v>
      </c>
      <c r="J9" s="14" t="s">
        <v>17</v>
      </c>
      <c r="K9" s="41">
        <f>SUM(G9*I9)</f>
        <v>9</v>
      </c>
      <c r="L9" s="13"/>
      <c r="M9" s="7"/>
      <c r="N9" s="7"/>
      <c r="O9" s="7"/>
      <c r="P9" s="7"/>
      <c r="Q9" s="7"/>
      <c r="R9" s="7"/>
    </row>
    <row r="10" spans="1:18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7"/>
      <c r="N10" s="7"/>
      <c r="O10" s="7"/>
      <c r="P10" s="7"/>
      <c r="Q10" s="7"/>
      <c r="R10" s="7"/>
    </row>
    <row r="11" spans="1:18" ht="12.75">
      <c r="A11" s="13" t="s">
        <v>18</v>
      </c>
      <c r="B11" s="13"/>
      <c r="C11" s="13" t="s">
        <v>19</v>
      </c>
      <c r="D11" s="13"/>
      <c r="E11" s="17" t="s">
        <v>20</v>
      </c>
      <c r="F11" s="13"/>
      <c r="G11" s="17" t="s">
        <v>13</v>
      </c>
      <c r="H11" s="13"/>
      <c r="I11" s="17" t="s">
        <v>21</v>
      </c>
      <c r="J11" s="13"/>
      <c r="K11" s="13"/>
      <c r="L11" s="13"/>
      <c r="M11" s="7"/>
      <c r="N11" s="7"/>
      <c r="O11" s="7"/>
      <c r="P11" s="7"/>
      <c r="Q11" s="7"/>
      <c r="R11" s="7"/>
    </row>
    <row r="12" spans="1:18" ht="15.75">
      <c r="A12" s="15">
        <v>50</v>
      </c>
      <c r="B12" s="13" t="s">
        <v>14</v>
      </c>
      <c r="C12" s="41">
        <f>SUM(A9*C9)</f>
        <v>0.02322</v>
      </c>
      <c r="D12" s="13" t="s">
        <v>22</v>
      </c>
      <c r="E12" s="41">
        <f>SUM(A12*C12)</f>
        <v>1.161</v>
      </c>
      <c r="F12" s="13" t="s">
        <v>23</v>
      </c>
      <c r="G12" s="13">
        <f>SUM(K9)</f>
        <v>9</v>
      </c>
      <c r="H12" s="13" t="s">
        <v>24</v>
      </c>
      <c r="I12" s="41">
        <f>SUM(E12:G12)</f>
        <v>10.161</v>
      </c>
      <c r="J12" s="13"/>
      <c r="K12" s="13"/>
      <c r="L12" s="13"/>
      <c r="M12" s="7"/>
      <c r="N12" s="7"/>
      <c r="O12" s="7"/>
      <c r="P12" s="7"/>
      <c r="Q12" s="7"/>
      <c r="R12" s="7"/>
    </row>
    <row r="13" spans="1:18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2.75">
      <c r="A14" s="4" t="s">
        <v>25</v>
      </c>
      <c r="B14" s="2"/>
      <c r="C14" s="2"/>
      <c r="D14" s="2"/>
      <c r="E14" s="2"/>
      <c r="F14" s="2"/>
      <c r="G14" s="2"/>
      <c r="J14" s="7"/>
      <c r="K14" s="7"/>
      <c r="L14" s="7"/>
      <c r="M14" s="7"/>
      <c r="N14" s="7"/>
      <c r="O14" s="7"/>
      <c r="P14" s="7"/>
      <c r="Q14" s="7"/>
      <c r="R14" s="7"/>
    </row>
    <row r="15" spans="1:18" ht="12.75">
      <c r="A15" s="6" t="s">
        <v>26</v>
      </c>
      <c r="B15" s="2"/>
      <c r="C15" s="2"/>
      <c r="D15" s="2"/>
      <c r="E15" s="4"/>
      <c r="F15" s="2"/>
      <c r="G15" s="2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19" t="s">
        <v>27</v>
      </c>
      <c r="B16" s="20"/>
      <c r="C16" s="20"/>
      <c r="D16" s="2"/>
      <c r="E16" s="2"/>
      <c r="F16" s="2"/>
      <c r="G16" s="2"/>
      <c r="J16" s="7"/>
      <c r="K16" s="7"/>
      <c r="L16" s="7"/>
      <c r="M16" s="7"/>
      <c r="N16" s="7"/>
      <c r="O16" s="7"/>
      <c r="P16" s="7"/>
      <c r="Q16" s="7"/>
      <c r="R16" s="7"/>
    </row>
    <row r="17" spans="1:18" ht="12.75">
      <c r="A17" s="4" t="s">
        <v>28</v>
      </c>
      <c r="B17" s="2"/>
      <c r="C17" s="2"/>
      <c r="D17" s="2"/>
      <c r="E17" s="2"/>
      <c r="F17" s="2"/>
      <c r="G17" s="2"/>
      <c r="J17" s="7"/>
      <c r="K17" s="7"/>
      <c r="L17" s="7"/>
      <c r="M17" s="7"/>
      <c r="N17" s="7"/>
      <c r="O17" s="7"/>
      <c r="P17" s="7"/>
      <c r="Q17" s="7"/>
      <c r="R17" s="7"/>
    </row>
    <row r="18" spans="1:18" ht="12.75">
      <c r="A18" s="21" t="s">
        <v>29</v>
      </c>
      <c r="B18" s="13"/>
      <c r="C18" s="14" t="s">
        <v>11</v>
      </c>
      <c r="D18" s="13"/>
      <c r="E18" s="14" t="s">
        <v>30</v>
      </c>
      <c r="F18" s="14"/>
      <c r="G18" s="14" t="s">
        <v>31</v>
      </c>
      <c r="H18" s="13"/>
      <c r="I18" s="14" t="s">
        <v>32</v>
      </c>
      <c r="J18" s="13"/>
      <c r="K18" s="13" t="s">
        <v>31</v>
      </c>
      <c r="L18" s="14" t="s">
        <v>33</v>
      </c>
      <c r="M18" s="13"/>
      <c r="N18" s="7"/>
      <c r="O18" s="7"/>
      <c r="P18" s="26"/>
      <c r="Q18" s="7"/>
      <c r="R18" s="7"/>
    </row>
    <row r="19" spans="1:18" ht="18">
      <c r="A19" s="48" t="s">
        <v>34</v>
      </c>
      <c r="B19" s="13"/>
      <c r="C19" s="13">
        <v>0.75</v>
      </c>
      <c r="D19" s="13" t="s">
        <v>14</v>
      </c>
      <c r="E19" s="15">
        <v>9</v>
      </c>
      <c r="F19" s="13" t="s">
        <v>22</v>
      </c>
      <c r="G19" s="41">
        <f>SUM(C19*E19)</f>
        <v>6.75</v>
      </c>
      <c r="H19" s="22" t="s">
        <v>35</v>
      </c>
      <c r="I19" s="23">
        <v>6</v>
      </c>
      <c r="J19" s="24" t="s">
        <v>36</v>
      </c>
      <c r="K19" s="42">
        <f>SUM(I19-G19)</f>
        <v>-0.75</v>
      </c>
      <c r="L19" s="15">
        <v>1.35</v>
      </c>
      <c r="M19" s="22"/>
      <c r="N19" s="7">
        <v>0.0086</v>
      </c>
      <c r="O19" s="7" t="s">
        <v>17</v>
      </c>
      <c r="P19" s="49">
        <f>SUM(L19*N19)</f>
        <v>0.01161</v>
      </c>
      <c r="Q19" s="7"/>
      <c r="R19" s="7"/>
    </row>
    <row r="20" spans="1:18" ht="15.75">
      <c r="A20" s="17" t="s">
        <v>37</v>
      </c>
      <c r="B20" s="13"/>
      <c r="C20" s="13"/>
      <c r="D20" s="13"/>
      <c r="E20" s="13">
        <f>SUM(K19/P19)</f>
        <v>-64.59948320413436</v>
      </c>
      <c r="F20" s="13"/>
      <c r="G20" s="13"/>
      <c r="H20" s="13"/>
      <c r="I20" s="13"/>
      <c r="J20" s="13"/>
      <c r="K20" s="13"/>
      <c r="L20" s="13"/>
      <c r="M20" s="13"/>
      <c r="N20" s="7"/>
      <c r="O20" s="7"/>
      <c r="P20" s="7"/>
      <c r="Q20" s="7"/>
      <c r="R20" s="7"/>
    </row>
    <row r="21" spans="1:18" ht="12.75">
      <c r="A21" s="21" t="s">
        <v>29</v>
      </c>
      <c r="B21" s="13"/>
      <c r="C21" s="14" t="s">
        <v>11</v>
      </c>
      <c r="D21" s="13"/>
      <c r="E21" s="14" t="s">
        <v>30</v>
      </c>
      <c r="F21" s="14"/>
      <c r="G21" s="14" t="s">
        <v>31</v>
      </c>
      <c r="H21" s="13"/>
      <c r="I21" s="14" t="s">
        <v>38</v>
      </c>
      <c r="J21" s="13"/>
      <c r="K21" s="13" t="s">
        <v>31</v>
      </c>
      <c r="L21" s="14" t="s">
        <v>33</v>
      </c>
      <c r="M21" s="13"/>
      <c r="N21" s="7"/>
      <c r="O21" s="7"/>
      <c r="P21" s="26" t="s">
        <v>39</v>
      </c>
      <c r="Q21" s="7"/>
      <c r="R21" s="7"/>
    </row>
    <row r="22" spans="1:18" ht="15.75">
      <c r="A22" s="48" t="s">
        <v>34</v>
      </c>
      <c r="B22" s="13"/>
      <c r="C22" s="13">
        <v>0.75</v>
      </c>
      <c r="D22" s="13" t="s">
        <v>14</v>
      </c>
      <c r="E22" s="15">
        <v>10</v>
      </c>
      <c r="F22" s="13" t="s">
        <v>22</v>
      </c>
      <c r="G22" s="41">
        <f>SUM(C22*E22)</f>
        <v>7.5</v>
      </c>
      <c r="H22" s="22" t="s">
        <v>40</v>
      </c>
      <c r="I22" s="22">
        <v>6</v>
      </c>
      <c r="J22" s="24" t="s">
        <v>36</v>
      </c>
      <c r="K22" s="42">
        <f>SUM(G22:I22)</f>
        <v>13.5</v>
      </c>
      <c r="L22" s="15">
        <v>1</v>
      </c>
      <c r="M22" s="22"/>
      <c r="N22" s="7">
        <v>0.0086</v>
      </c>
      <c r="O22" s="7" t="s">
        <v>17</v>
      </c>
      <c r="P22" s="49">
        <f>SUM(L22*N22)</f>
        <v>0.0086</v>
      </c>
      <c r="Q22" s="7"/>
      <c r="R22" s="7"/>
    </row>
    <row r="23" spans="1:18" ht="15.75">
      <c r="A23" s="17" t="s">
        <v>37</v>
      </c>
      <c r="B23" s="13"/>
      <c r="C23" s="13"/>
      <c r="D23" s="13"/>
      <c r="E23" s="41">
        <f>SUM(K22/P22)</f>
        <v>1569.7674418604652</v>
      </c>
      <c r="F23" s="13"/>
      <c r="G23" s="13"/>
      <c r="H23" s="13"/>
      <c r="I23" s="13"/>
      <c r="J23" s="13"/>
      <c r="K23" s="13"/>
      <c r="L23" s="13"/>
      <c r="M23" s="13"/>
      <c r="N23" s="7"/>
      <c r="O23" s="7"/>
      <c r="P23" s="7"/>
      <c r="Q23" s="7"/>
      <c r="R23" s="7"/>
    </row>
    <row r="24" spans="1:18" ht="12.75">
      <c r="A24" s="8" t="s">
        <v>41</v>
      </c>
      <c r="J24" s="7"/>
      <c r="K24" s="7"/>
      <c r="L24" s="7"/>
      <c r="M24" s="7"/>
      <c r="N24" s="7"/>
      <c r="O24" s="7"/>
      <c r="P24" s="7"/>
      <c r="Q24" s="7"/>
      <c r="R24" s="7"/>
    </row>
    <row r="25" spans="1:18" ht="12.75">
      <c r="A25" s="9" t="s">
        <v>3</v>
      </c>
      <c r="D25" s="10" t="s">
        <v>4</v>
      </c>
      <c r="G25" s="9" t="s">
        <v>5</v>
      </c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11" t="s">
        <v>6</v>
      </c>
      <c r="G26" s="12" t="s">
        <v>7</v>
      </c>
      <c r="H26" s="11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13" t="s">
        <v>8</v>
      </c>
      <c r="B27" s="13"/>
      <c r="C27" s="14" t="s">
        <v>9</v>
      </c>
      <c r="D27" s="13"/>
      <c r="E27" s="14" t="s">
        <v>10</v>
      </c>
      <c r="F27" s="13"/>
      <c r="G27" s="14" t="s">
        <v>11</v>
      </c>
      <c r="H27" s="14"/>
      <c r="I27" s="13" t="s">
        <v>12</v>
      </c>
      <c r="J27" s="13"/>
      <c r="K27" s="14" t="s">
        <v>13</v>
      </c>
      <c r="L27" s="13"/>
      <c r="M27" s="7"/>
      <c r="N27" s="7"/>
      <c r="O27" s="7"/>
      <c r="P27" s="7"/>
      <c r="Q27" s="7"/>
      <c r="R27" s="7"/>
    </row>
    <row r="28" spans="1:18" ht="15.75">
      <c r="A28" s="13">
        <v>0.00218</v>
      </c>
      <c r="B28" s="13" t="s">
        <v>14</v>
      </c>
      <c r="C28" s="15">
        <v>1</v>
      </c>
      <c r="D28" s="13" t="s">
        <v>15</v>
      </c>
      <c r="E28" s="41">
        <f>SUM(A28*C28)</f>
        <v>0.00218</v>
      </c>
      <c r="F28" s="13"/>
      <c r="G28" s="16">
        <v>0.75</v>
      </c>
      <c r="H28" s="14" t="s">
        <v>16</v>
      </c>
      <c r="I28" s="15">
        <v>8</v>
      </c>
      <c r="J28" s="14" t="s">
        <v>17</v>
      </c>
      <c r="K28" s="41">
        <f>SUM(G28*I28)</f>
        <v>6</v>
      </c>
      <c r="L28" s="13"/>
      <c r="M28" s="7"/>
      <c r="N28" s="7"/>
      <c r="O28" s="7"/>
      <c r="P28" s="7"/>
      <c r="Q28" s="7"/>
      <c r="R28" s="7"/>
    </row>
    <row r="29" spans="1:18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7"/>
      <c r="N29" s="7"/>
      <c r="O29" s="7"/>
      <c r="P29" s="7"/>
      <c r="Q29" s="7"/>
      <c r="R29" s="7"/>
    </row>
    <row r="30" spans="1:18" ht="12.75">
      <c r="A30" s="13" t="s">
        <v>18</v>
      </c>
      <c r="B30" s="13"/>
      <c r="C30" s="13" t="s">
        <v>19</v>
      </c>
      <c r="D30" s="13"/>
      <c r="E30" s="17" t="s">
        <v>20</v>
      </c>
      <c r="F30" s="13"/>
      <c r="G30" s="17" t="s">
        <v>13</v>
      </c>
      <c r="H30" s="13"/>
      <c r="I30" s="17" t="s">
        <v>21</v>
      </c>
      <c r="J30" s="13"/>
      <c r="K30" s="13"/>
      <c r="L30" s="13"/>
      <c r="M30" s="7"/>
      <c r="N30" s="7"/>
      <c r="O30" s="7"/>
      <c r="P30" s="7"/>
      <c r="Q30" s="7"/>
      <c r="R30" s="7"/>
    </row>
    <row r="31" spans="1:18" ht="15.75">
      <c r="A31" s="15">
        <v>4</v>
      </c>
      <c r="B31" s="13" t="s">
        <v>14</v>
      </c>
      <c r="C31" s="18">
        <f>SUM(A28*C28)</f>
        <v>0.00218</v>
      </c>
      <c r="D31" s="13" t="s">
        <v>22</v>
      </c>
      <c r="E31" s="41">
        <f>SUM(A31*C31)</f>
        <v>0.00872</v>
      </c>
      <c r="F31" s="13" t="s">
        <v>23</v>
      </c>
      <c r="G31" s="13">
        <f>SUM(K28)</f>
        <v>6</v>
      </c>
      <c r="H31" s="13" t="s">
        <v>24</v>
      </c>
      <c r="I31" s="41">
        <f>SUM(E31:G31)</f>
        <v>6.00872</v>
      </c>
      <c r="J31" s="13"/>
      <c r="K31" s="13"/>
      <c r="L31" s="13"/>
      <c r="M31" s="7"/>
      <c r="N31" s="7"/>
      <c r="O31" s="7"/>
      <c r="P31" s="7"/>
      <c r="Q31" s="7"/>
      <c r="R31" s="7"/>
    </row>
    <row r="32" spans="1:18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>
      <c r="A33" s="4" t="s">
        <v>25</v>
      </c>
      <c r="B33" s="2"/>
      <c r="C33" s="2"/>
      <c r="D33" s="2"/>
      <c r="E33" s="2"/>
      <c r="F33" s="2"/>
      <c r="G33" s="2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6" t="s">
        <v>26</v>
      </c>
      <c r="B34" s="2"/>
      <c r="C34" s="2"/>
      <c r="D34" s="2"/>
      <c r="E34" s="4"/>
      <c r="F34" s="2"/>
      <c r="G34" s="2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19" t="s">
        <v>95</v>
      </c>
      <c r="B35" s="20"/>
      <c r="C35" s="20"/>
      <c r="D35" s="2"/>
      <c r="E35" s="2"/>
      <c r="F35" s="2"/>
      <c r="G35" s="2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4" t="s">
        <v>28</v>
      </c>
      <c r="B36" s="2"/>
      <c r="C36" s="2"/>
      <c r="D36" s="2"/>
      <c r="E36" s="2"/>
      <c r="F36" s="2"/>
      <c r="G36" s="2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21" t="s">
        <v>42</v>
      </c>
      <c r="B37" s="13"/>
      <c r="C37" s="14" t="s">
        <v>11</v>
      </c>
      <c r="D37" s="13"/>
      <c r="E37" s="14" t="s">
        <v>30</v>
      </c>
      <c r="F37" s="14"/>
      <c r="G37" s="14" t="s">
        <v>31</v>
      </c>
      <c r="H37" s="13"/>
      <c r="I37" s="14" t="s">
        <v>32</v>
      </c>
      <c r="J37" s="13"/>
      <c r="K37" s="13" t="s">
        <v>31</v>
      </c>
      <c r="L37" s="14" t="s">
        <v>33</v>
      </c>
      <c r="M37" s="13"/>
      <c r="N37" s="7"/>
      <c r="O37" s="7"/>
      <c r="P37" s="26"/>
      <c r="Q37" s="7"/>
      <c r="R37" s="7"/>
    </row>
    <row r="38" spans="1:18" ht="18">
      <c r="A38" s="48" t="s">
        <v>34</v>
      </c>
      <c r="B38" s="13"/>
      <c r="C38" s="13">
        <v>0.75</v>
      </c>
      <c r="D38" s="13" t="s">
        <v>14</v>
      </c>
      <c r="E38" s="15">
        <v>5</v>
      </c>
      <c r="F38" s="13" t="s">
        <v>22</v>
      </c>
      <c r="G38" s="41">
        <f>SUM(C38*E38)</f>
        <v>3.75</v>
      </c>
      <c r="H38" s="22" t="s">
        <v>35</v>
      </c>
      <c r="I38" s="23">
        <v>6</v>
      </c>
      <c r="J38" s="24" t="s">
        <v>36</v>
      </c>
      <c r="K38" s="42">
        <f>SUM(I38-G38)</f>
        <v>2.25</v>
      </c>
      <c r="L38" s="15">
        <v>1.2</v>
      </c>
      <c r="M38" s="22"/>
      <c r="N38" s="49">
        <v>0.00218</v>
      </c>
      <c r="O38" s="7" t="s">
        <v>17</v>
      </c>
      <c r="P38" s="49">
        <f>SUM(L38*N38)</f>
        <v>0.002616</v>
      </c>
      <c r="Q38" s="7"/>
      <c r="R38" s="7"/>
    </row>
    <row r="39" spans="1:18" ht="15.75">
      <c r="A39" s="17" t="s">
        <v>37</v>
      </c>
      <c r="B39" s="13"/>
      <c r="C39" s="13"/>
      <c r="D39" s="13"/>
      <c r="E39" s="13">
        <f>SUM(K38/P38)</f>
        <v>860.0917431192661</v>
      </c>
      <c r="F39" s="13"/>
      <c r="G39" s="13"/>
      <c r="H39" s="13"/>
      <c r="I39" s="13"/>
      <c r="J39" s="13"/>
      <c r="K39" s="13"/>
      <c r="L39" s="13"/>
      <c r="M39" s="13"/>
      <c r="N39" s="7"/>
      <c r="O39" s="7"/>
      <c r="P39" s="7"/>
      <c r="Q39" s="7"/>
      <c r="R39" s="7"/>
    </row>
    <row r="40" spans="1:18" ht="12.75">
      <c r="A40" s="21" t="s">
        <v>42</v>
      </c>
      <c r="B40" s="13"/>
      <c r="C40" s="14" t="s">
        <v>11</v>
      </c>
      <c r="D40" s="13"/>
      <c r="E40" s="14" t="s">
        <v>30</v>
      </c>
      <c r="F40" s="14"/>
      <c r="G40" s="14" t="s">
        <v>31</v>
      </c>
      <c r="H40" s="13"/>
      <c r="I40" s="14" t="s">
        <v>38</v>
      </c>
      <c r="J40" s="13"/>
      <c r="K40" s="13" t="s">
        <v>31</v>
      </c>
      <c r="L40" s="14" t="s">
        <v>33</v>
      </c>
      <c r="M40" s="13"/>
      <c r="N40" s="7"/>
      <c r="O40" s="7"/>
      <c r="P40" s="26" t="s">
        <v>39</v>
      </c>
      <c r="Q40" s="7"/>
      <c r="R40" s="7"/>
    </row>
    <row r="41" spans="1:18" ht="15.75">
      <c r="A41" s="48" t="s">
        <v>34</v>
      </c>
      <c r="B41" s="13"/>
      <c r="C41" s="13">
        <v>0.75</v>
      </c>
      <c r="D41" s="13" t="s">
        <v>14</v>
      </c>
      <c r="E41" s="15">
        <v>10</v>
      </c>
      <c r="F41" s="13" t="s">
        <v>22</v>
      </c>
      <c r="G41" s="41">
        <f>SUM(C41*E41)</f>
        <v>7.5</v>
      </c>
      <c r="H41" s="22" t="s">
        <v>40</v>
      </c>
      <c r="I41" s="22">
        <v>6</v>
      </c>
      <c r="J41" s="24" t="s">
        <v>36</v>
      </c>
      <c r="K41" s="42">
        <f>SUM(G41:I41)</f>
        <v>13.5</v>
      </c>
      <c r="L41" s="15">
        <v>1</v>
      </c>
      <c r="M41" s="22"/>
      <c r="N41" s="7">
        <v>0.00218</v>
      </c>
      <c r="O41" s="7" t="s">
        <v>17</v>
      </c>
      <c r="P41" s="54">
        <f>SUM(L41*N41)</f>
        <v>0.00218</v>
      </c>
      <c r="Q41" s="7"/>
      <c r="R41" s="7"/>
    </row>
    <row r="42" spans="1:18" ht="15.75">
      <c r="A42" s="17" t="s">
        <v>37</v>
      </c>
      <c r="B42" s="13"/>
      <c r="C42" s="13"/>
      <c r="D42" s="13"/>
      <c r="E42" s="13">
        <f>SUM(K41/P41)</f>
        <v>6192.660550458715</v>
      </c>
      <c r="F42" s="13"/>
      <c r="G42" s="13"/>
      <c r="H42" s="13"/>
      <c r="I42" s="13"/>
      <c r="J42" s="13"/>
      <c r="K42" s="13"/>
      <c r="L42" s="13"/>
      <c r="M42" s="13"/>
      <c r="N42" s="7"/>
      <c r="O42" s="7"/>
      <c r="P42" s="7"/>
      <c r="Q42" s="7"/>
      <c r="R42" s="7"/>
    </row>
    <row r="43" spans="1:18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7"/>
      <c r="O43" s="7"/>
      <c r="P43" s="7"/>
      <c r="Q43" s="7"/>
      <c r="R43" s="7"/>
    </row>
    <row r="44" spans="1:18" ht="12.75">
      <c r="A44" s="7"/>
      <c r="B44" s="2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5.75">
      <c r="A45" s="13" t="s">
        <v>43</v>
      </c>
      <c r="B45" s="13"/>
      <c r="C45" s="13"/>
      <c r="D45" s="13"/>
      <c r="E45" s="13"/>
      <c r="F45" s="13"/>
      <c r="G45" s="13"/>
      <c r="H45" s="13"/>
      <c r="I45" s="13"/>
      <c r="J45" s="7"/>
      <c r="K45" s="50" t="s">
        <v>94</v>
      </c>
      <c r="L45" s="13"/>
      <c r="M45" s="13"/>
      <c r="N45" s="7"/>
      <c r="O45" s="7"/>
      <c r="P45" s="7"/>
      <c r="Q45" s="7"/>
      <c r="R45" s="7"/>
    </row>
    <row r="46" spans="1:18" ht="15.75">
      <c r="A46" s="15">
        <v>150</v>
      </c>
      <c r="B46" s="22" t="s">
        <v>44</v>
      </c>
      <c r="C46" s="13">
        <v>14.255</v>
      </c>
      <c r="D46" s="13" t="s">
        <v>22</v>
      </c>
      <c r="E46" s="41">
        <f>SUM(A46/C46)</f>
        <v>10.52262364082778</v>
      </c>
      <c r="F46" s="14" t="s">
        <v>45</v>
      </c>
      <c r="G46" s="13"/>
      <c r="H46" s="13"/>
      <c r="I46" s="13"/>
      <c r="J46" s="7"/>
      <c r="K46" s="50" t="s">
        <v>90</v>
      </c>
      <c r="L46" s="13"/>
      <c r="M46" s="13"/>
      <c r="N46" s="7"/>
      <c r="O46" s="7"/>
      <c r="P46" s="7"/>
      <c r="Q46" s="7"/>
      <c r="R46" s="7"/>
    </row>
    <row r="47" spans="1:18" ht="12.75">
      <c r="A47" s="13"/>
      <c r="B47" s="13"/>
      <c r="C47" s="13"/>
      <c r="D47" s="13"/>
      <c r="E47" s="13"/>
      <c r="F47" s="13"/>
      <c r="G47" s="13"/>
      <c r="H47" s="13"/>
      <c r="I47" s="13"/>
      <c r="J47" s="7"/>
      <c r="K47" s="13"/>
      <c r="L47" s="13"/>
      <c r="M47" s="13"/>
      <c r="N47" s="49">
        <v>1</v>
      </c>
      <c r="O47" s="7"/>
      <c r="P47" s="7"/>
      <c r="Q47" s="7"/>
      <c r="R47" s="7"/>
    </row>
    <row r="48" spans="1:18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50" t="s">
        <v>91</v>
      </c>
      <c r="L48" s="13"/>
      <c r="M48" s="13"/>
      <c r="N48" s="49">
        <v>1</v>
      </c>
      <c r="O48" s="7"/>
      <c r="P48" s="7"/>
      <c r="Q48" s="7"/>
      <c r="R48" s="7"/>
    </row>
    <row r="49" spans="1:18" ht="12.75">
      <c r="A49" s="14" t="s">
        <v>46</v>
      </c>
      <c r="B49" s="13"/>
      <c r="C49" s="13"/>
      <c r="D49" s="13"/>
      <c r="E49" s="13"/>
      <c r="F49" s="13"/>
      <c r="G49" s="13"/>
      <c r="H49" s="13"/>
      <c r="I49" s="13"/>
      <c r="J49" s="7"/>
      <c r="K49" s="15">
        <v>0.4</v>
      </c>
      <c r="L49" s="13"/>
      <c r="M49" s="13"/>
      <c r="N49" s="49">
        <f>SUM(K51/100)</f>
        <v>2.5</v>
      </c>
      <c r="O49" s="7"/>
      <c r="P49" s="7"/>
      <c r="Q49" s="7"/>
      <c r="R49" s="7"/>
    </row>
    <row r="50" spans="1:18" ht="12.75">
      <c r="A50" s="14" t="s">
        <v>47</v>
      </c>
      <c r="B50" s="13"/>
      <c r="C50" s="14" t="s">
        <v>48</v>
      </c>
      <c r="D50" s="13"/>
      <c r="E50" s="14" t="s">
        <v>49</v>
      </c>
      <c r="F50" s="13"/>
      <c r="G50" s="14"/>
      <c r="H50" s="13"/>
      <c r="I50" s="14"/>
      <c r="J50" s="7"/>
      <c r="K50" s="51" t="s">
        <v>92</v>
      </c>
      <c r="L50" s="13"/>
      <c r="M50" s="13"/>
      <c r="N50" s="49">
        <f>SQRT(N49)</f>
        <v>1.5811388300841898</v>
      </c>
      <c r="O50" s="7"/>
      <c r="P50" s="7"/>
      <c r="Q50" s="7"/>
      <c r="R50" s="7"/>
    </row>
    <row r="51" spans="1:18" ht="15.75">
      <c r="A51" s="25">
        <v>140000</v>
      </c>
      <c r="B51" s="13" t="s">
        <v>14</v>
      </c>
      <c r="C51" s="15">
        <v>1</v>
      </c>
      <c r="D51" s="13" t="s">
        <v>50</v>
      </c>
      <c r="E51" s="53">
        <f>SUM(A51*C51)</f>
        <v>140000</v>
      </c>
      <c r="F51" s="27"/>
      <c r="G51" s="13"/>
      <c r="H51" s="13"/>
      <c r="I51" s="13"/>
      <c r="J51" s="7"/>
      <c r="K51" s="15">
        <v>250</v>
      </c>
      <c r="L51" s="13"/>
      <c r="M51" s="13"/>
      <c r="N51" s="7"/>
      <c r="O51" s="7"/>
      <c r="P51" s="7"/>
      <c r="Q51" s="7"/>
      <c r="R51" s="7"/>
    </row>
    <row r="52" spans="1:18" ht="15.75">
      <c r="A52" s="13"/>
      <c r="B52" s="13"/>
      <c r="C52" s="13"/>
      <c r="D52" s="13"/>
      <c r="E52" s="13"/>
      <c r="F52" s="13"/>
      <c r="G52" s="13"/>
      <c r="H52" s="13"/>
      <c r="I52" s="13"/>
      <c r="J52" s="7"/>
      <c r="K52" s="50" t="s">
        <v>93</v>
      </c>
      <c r="L52" s="13"/>
      <c r="M52" s="13"/>
      <c r="N52" s="7"/>
      <c r="O52" s="7"/>
      <c r="P52" s="7"/>
      <c r="Q52" s="7"/>
      <c r="R52" s="7"/>
    </row>
    <row r="53" spans="1:18" ht="12.75">
      <c r="A53" s="14" t="s">
        <v>51</v>
      </c>
      <c r="B53" s="13"/>
      <c r="C53" s="13" t="s">
        <v>52</v>
      </c>
      <c r="D53" s="13"/>
      <c r="E53" s="14" t="s">
        <v>49</v>
      </c>
      <c r="F53" s="13"/>
      <c r="G53" s="13"/>
      <c r="H53" s="13"/>
      <c r="I53" s="13"/>
      <c r="J53" s="7"/>
      <c r="K53" s="53">
        <f>SUM(K49*N50)</f>
        <v>0.632455532033676</v>
      </c>
      <c r="L53" s="13"/>
      <c r="M53" s="13"/>
      <c r="N53" s="7"/>
      <c r="O53" s="7"/>
      <c r="P53" s="7"/>
      <c r="Q53" s="7"/>
      <c r="R53" s="7"/>
    </row>
    <row r="54" spans="1:18" ht="15.75">
      <c r="A54" s="25">
        <v>3415</v>
      </c>
      <c r="B54" s="13" t="s">
        <v>14</v>
      </c>
      <c r="C54" s="15">
        <v>26</v>
      </c>
      <c r="D54" s="13" t="s">
        <v>50</v>
      </c>
      <c r="E54" s="53">
        <f>SUM(A54*C54)</f>
        <v>88790</v>
      </c>
      <c r="F54" s="13"/>
      <c r="G54" s="13"/>
      <c r="H54" s="13"/>
      <c r="I54" s="13"/>
      <c r="J54" s="7"/>
      <c r="K54" s="13"/>
      <c r="L54" s="13"/>
      <c r="M54" s="13"/>
      <c r="N54" s="7"/>
      <c r="O54" s="7"/>
      <c r="P54" s="7"/>
      <c r="Q54" s="7"/>
      <c r="R54" s="7"/>
    </row>
    <row r="55" spans="1:18" ht="12.75">
      <c r="A55" s="13"/>
      <c r="B55" s="13"/>
      <c r="C55" s="13"/>
      <c r="D55" s="13"/>
      <c r="E55" s="13"/>
      <c r="F55" s="13"/>
      <c r="G55" s="13"/>
      <c r="H55" s="13"/>
      <c r="I55" s="13"/>
      <c r="J55" s="7"/>
      <c r="K55" s="7"/>
      <c r="L55" s="7"/>
      <c r="M55" s="7"/>
      <c r="N55" s="7"/>
      <c r="O55" s="7"/>
      <c r="P55" s="7"/>
      <c r="Q55" s="7"/>
      <c r="R55" s="7"/>
    </row>
    <row r="56" spans="1:18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2.75">
      <c r="A58" s="27" t="s">
        <v>53</v>
      </c>
      <c r="B58" s="13"/>
      <c r="C58" s="13"/>
      <c r="D58" s="13"/>
      <c r="E58" s="13"/>
      <c r="F58" s="13"/>
      <c r="G58" s="13"/>
      <c r="H58" s="13"/>
      <c r="I58" s="13"/>
      <c r="J58" s="7"/>
      <c r="K58" s="7"/>
      <c r="L58" s="7"/>
      <c r="M58" s="7"/>
      <c r="N58" s="7"/>
      <c r="O58" s="7"/>
      <c r="P58" s="7"/>
      <c r="Q58" s="7"/>
      <c r="R58" s="7"/>
    </row>
    <row r="59" spans="1:18" ht="12.75">
      <c r="A59" s="22" t="s">
        <v>54</v>
      </c>
      <c r="B59" s="13"/>
      <c r="C59" s="13"/>
      <c r="D59" s="13"/>
      <c r="E59" s="13"/>
      <c r="F59" s="13"/>
      <c r="G59" s="13"/>
      <c r="H59" s="13"/>
      <c r="I59" s="13"/>
      <c r="J59" s="7"/>
      <c r="K59" s="7"/>
      <c r="L59" s="7"/>
      <c r="M59" s="7"/>
      <c r="N59" s="7"/>
      <c r="O59" s="7"/>
      <c r="P59" s="7"/>
      <c r="Q59" s="7"/>
      <c r="R59" s="7"/>
    </row>
    <row r="60" spans="1:18" ht="12.75">
      <c r="A60" s="14" t="s">
        <v>49</v>
      </c>
      <c r="B60" s="13"/>
      <c r="C60" s="27" t="s">
        <v>55</v>
      </c>
      <c r="D60" s="13"/>
      <c r="E60" s="13" t="s">
        <v>56</v>
      </c>
      <c r="F60" s="13"/>
      <c r="G60" s="14" t="s">
        <v>57</v>
      </c>
      <c r="H60" s="13"/>
      <c r="I60" s="27" t="s">
        <v>58</v>
      </c>
      <c r="J60" s="7"/>
      <c r="K60" s="7"/>
      <c r="L60" s="7"/>
      <c r="M60" s="7"/>
      <c r="N60" s="7"/>
      <c r="O60" s="7"/>
      <c r="P60" s="7"/>
      <c r="Q60" s="7"/>
      <c r="R60" s="7"/>
    </row>
    <row r="61" spans="1:18" ht="15.75">
      <c r="A61" s="28">
        <v>110000</v>
      </c>
      <c r="B61" s="22" t="s">
        <v>44</v>
      </c>
      <c r="C61" s="29">
        <v>3415</v>
      </c>
      <c r="D61" s="13" t="s">
        <v>22</v>
      </c>
      <c r="E61" s="41">
        <f>SUM(A61/C61)</f>
        <v>32.210834553440705</v>
      </c>
      <c r="F61" s="13" t="s">
        <v>59</v>
      </c>
      <c r="G61" s="15">
        <v>0.15</v>
      </c>
      <c r="H61" s="13" t="s">
        <v>22</v>
      </c>
      <c r="I61" s="41">
        <f>SUM(E61*G61)</f>
        <v>4.831625183016105</v>
      </c>
      <c r="J61" s="7"/>
      <c r="K61" s="7"/>
      <c r="L61" s="7"/>
      <c r="M61" s="7"/>
      <c r="N61" s="7"/>
      <c r="O61" s="7"/>
      <c r="P61" s="7"/>
      <c r="Q61" s="7"/>
      <c r="R61" s="7"/>
    </row>
    <row r="62" spans="1:18" ht="12.75">
      <c r="A62" s="13"/>
      <c r="B62" s="13"/>
      <c r="C62" s="13"/>
      <c r="D62" s="13"/>
      <c r="E62" s="13"/>
      <c r="F62" s="13"/>
      <c r="G62" s="13"/>
      <c r="H62" s="13"/>
      <c r="I62" s="13"/>
      <c r="J62" s="7"/>
      <c r="K62" s="7"/>
      <c r="L62" s="7"/>
      <c r="M62" s="7"/>
      <c r="N62" s="7"/>
      <c r="O62" s="7"/>
      <c r="P62" s="7"/>
      <c r="Q62" s="7"/>
      <c r="R62" s="7"/>
    </row>
    <row r="63" spans="1:18" ht="12.75">
      <c r="A63" s="27" t="s">
        <v>60</v>
      </c>
      <c r="B63" s="13"/>
      <c r="C63" s="13"/>
      <c r="D63" s="13"/>
      <c r="E63" s="13"/>
      <c r="F63" s="13"/>
      <c r="G63" s="13"/>
      <c r="H63" s="13"/>
      <c r="I63" s="13"/>
      <c r="J63" s="7"/>
      <c r="K63" s="7"/>
      <c r="L63" s="7"/>
      <c r="M63" s="7"/>
      <c r="N63" s="7"/>
      <c r="O63" s="7"/>
      <c r="P63" s="7"/>
      <c r="Q63" s="7"/>
      <c r="R63" s="7"/>
    </row>
    <row r="64" spans="1:18" ht="12.75">
      <c r="A64" s="13"/>
      <c r="B64" s="13"/>
      <c r="C64" s="13"/>
      <c r="D64" s="13"/>
      <c r="E64" s="13"/>
      <c r="F64" s="13"/>
      <c r="G64" s="13"/>
      <c r="H64" s="13"/>
      <c r="I64" s="13"/>
      <c r="J64" s="7"/>
      <c r="K64" s="7"/>
      <c r="L64" s="7"/>
      <c r="M64" s="7"/>
      <c r="N64" s="7"/>
      <c r="O64" s="7"/>
      <c r="P64" s="7"/>
      <c r="Q64" s="7"/>
      <c r="R64" s="7"/>
    </row>
    <row r="65" spans="1:18" ht="12.75">
      <c r="A65" s="27" t="s">
        <v>49</v>
      </c>
      <c r="B65" s="13"/>
      <c r="C65" s="13"/>
      <c r="D65" s="13"/>
      <c r="E65" s="13" t="s">
        <v>33</v>
      </c>
      <c r="F65" s="13"/>
      <c r="G65" s="13" t="s">
        <v>57</v>
      </c>
      <c r="H65" s="13"/>
      <c r="I65" s="13" t="s">
        <v>58</v>
      </c>
      <c r="J65" s="7"/>
      <c r="K65" s="7"/>
      <c r="L65" s="7"/>
      <c r="M65" s="7"/>
      <c r="N65" s="7"/>
      <c r="O65" s="7"/>
      <c r="P65" s="7"/>
      <c r="Q65" s="7"/>
      <c r="R65" s="7"/>
    </row>
    <row r="66" spans="1:18" ht="15.75">
      <c r="A66" s="28">
        <v>110000</v>
      </c>
      <c r="B66" s="22" t="s">
        <v>44</v>
      </c>
      <c r="C66" s="25">
        <v>140000</v>
      </c>
      <c r="D66" s="13" t="s">
        <v>22</v>
      </c>
      <c r="E66" s="41">
        <f>SUM(A66/C66)</f>
        <v>0.7857142857142857</v>
      </c>
      <c r="F66" s="13" t="s">
        <v>59</v>
      </c>
      <c r="G66" s="30">
        <v>2</v>
      </c>
      <c r="H66" s="13" t="s">
        <v>22</v>
      </c>
      <c r="I66" s="43">
        <f>SUM(E66*G66)</f>
        <v>1.5714285714285714</v>
      </c>
      <c r="J66" s="7"/>
      <c r="K66" s="7"/>
      <c r="L66" s="7"/>
      <c r="M66" s="7"/>
      <c r="N66" s="7"/>
      <c r="O66" s="7"/>
      <c r="P66" s="7"/>
      <c r="Q66" s="7"/>
      <c r="R66" s="7"/>
    </row>
    <row r="67" spans="1:18" ht="12.75">
      <c r="A67" s="13"/>
      <c r="B67" s="13"/>
      <c r="C67" s="13"/>
      <c r="D67" s="13"/>
      <c r="E67" s="13"/>
      <c r="F67" s="13"/>
      <c r="G67" s="13"/>
      <c r="H67" s="13"/>
      <c r="I67" s="13"/>
      <c r="J67" s="7"/>
      <c r="K67" s="7"/>
      <c r="L67" s="7"/>
      <c r="M67" s="7"/>
      <c r="N67" s="7"/>
      <c r="O67" s="7"/>
      <c r="P67" s="7"/>
      <c r="Q67" s="7"/>
      <c r="R67" s="7"/>
    </row>
    <row r="68" spans="1:18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2.75">
      <c r="A69" s="37" t="s">
        <v>73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5">
      <c r="A70" s="31" t="s">
        <v>61</v>
      </c>
      <c r="B70" s="32"/>
      <c r="C70" s="31" t="s">
        <v>62</v>
      </c>
      <c r="D70" s="32"/>
      <c r="E70" s="31" t="s">
        <v>63</v>
      </c>
      <c r="F70" s="32"/>
      <c r="G70" s="32"/>
      <c r="H70" s="26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5">
      <c r="A71" s="40">
        <v>120</v>
      </c>
      <c r="B71" s="17" t="s">
        <v>44</v>
      </c>
      <c r="C71" s="40">
        <v>15</v>
      </c>
      <c r="D71" s="13" t="s">
        <v>65</v>
      </c>
      <c r="E71" s="44">
        <f>SUM(A71/C71)</f>
        <v>8</v>
      </c>
      <c r="F71" s="32"/>
      <c r="G71" s="32"/>
      <c r="H71" s="55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5">
      <c r="A72" s="31" t="s">
        <v>61</v>
      </c>
      <c r="B72" s="32"/>
      <c r="C72" s="31" t="s">
        <v>62</v>
      </c>
      <c r="D72" s="32"/>
      <c r="E72" s="14" t="s">
        <v>67</v>
      </c>
      <c r="F72" s="32"/>
      <c r="G72" s="32"/>
      <c r="H72" s="55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5.75">
      <c r="A73" s="39">
        <v>120</v>
      </c>
      <c r="B73" s="32" t="s">
        <v>69</v>
      </c>
      <c r="C73" s="15">
        <v>15</v>
      </c>
      <c r="D73" s="32" t="s">
        <v>65</v>
      </c>
      <c r="E73" s="45">
        <f>SUM(A73*C73)</f>
        <v>1800</v>
      </c>
      <c r="F73" s="32"/>
      <c r="G73" s="32"/>
      <c r="H73" s="26"/>
      <c r="I73" s="56"/>
      <c r="J73" s="7"/>
      <c r="K73" s="7"/>
      <c r="L73" s="7"/>
      <c r="M73" s="7"/>
      <c r="N73" s="7"/>
      <c r="O73" s="7"/>
      <c r="P73" s="7"/>
      <c r="Q73" s="7"/>
      <c r="R73" s="7"/>
    </row>
    <row r="74" spans="1:18" ht="15">
      <c r="A74" s="31" t="s">
        <v>62</v>
      </c>
      <c r="B74" s="32"/>
      <c r="C74" s="31" t="s">
        <v>63</v>
      </c>
      <c r="D74" s="32"/>
      <c r="E74" s="31" t="s">
        <v>61</v>
      </c>
      <c r="F74" s="32"/>
      <c r="G74" s="32"/>
      <c r="H74" s="26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5.75">
      <c r="A75" s="40">
        <v>15</v>
      </c>
      <c r="B75" s="32" t="s">
        <v>69</v>
      </c>
      <c r="C75" s="40">
        <v>8</v>
      </c>
      <c r="D75" s="32" t="s">
        <v>65</v>
      </c>
      <c r="E75" s="46">
        <f>SUM(A75*C75)</f>
        <v>120</v>
      </c>
      <c r="F75" s="32"/>
      <c r="G75" s="32"/>
      <c r="H75" s="26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5">
      <c r="A76" s="31" t="s">
        <v>61</v>
      </c>
      <c r="B76" s="32"/>
      <c r="C76" s="31" t="s">
        <v>63</v>
      </c>
      <c r="D76" s="32"/>
      <c r="E76" s="31" t="s">
        <v>62</v>
      </c>
      <c r="F76" s="32"/>
      <c r="G76" s="32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5">
      <c r="A77" s="40">
        <v>120</v>
      </c>
      <c r="B77" s="17" t="s">
        <v>44</v>
      </c>
      <c r="C77" s="40">
        <v>8</v>
      </c>
      <c r="D77" s="32" t="s">
        <v>65</v>
      </c>
      <c r="E77" s="46">
        <f>SUM(A77/C77)</f>
        <v>15</v>
      </c>
      <c r="F77" s="32"/>
      <c r="G77" s="32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">
      <c r="A78" s="14" t="s">
        <v>67</v>
      </c>
      <c r="B78" s="17"/>
      <c r="C78" s="31" t="s">
        <v>61</v>
      </c>
      <c r="D78" s="32"/>
      <c r="E78" s="31" t="s">
        <v>62</v>
      </c>
      <c r="F78" s="32"/>
      <c r="G78" s="32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5">
      <c r="A79" s="40">
        <v>1800</v>
      </c>
      <c r="B79" s="17" t="s">
        <v>44</v>
      </c>
      <c r="C79" s="40">
        <v>120</v>
      </c>
      <c r="D79" s="32" t="s">
        <v>65</v>
      </c>
      <c r="E79" s="46">
        <f>SUM(A79/C79)</f>
        <v>15</v>
      </c>
      <c r="F79" s="32"/>
      <c r="G79" s="32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12.75">
      <c r="A80" s="32"/>
      <c r="B80" s="32"/>
      <c r="C80" s="32"/>
      <c r="D80" s="32"/>
      <c r="E80" s="32"/>
      <c r="F80" s="32"/>
      <c r="G80" s="32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2.75">
      <c r="A81" s="37" t="s">
        <v>78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2.75">
      <c r="A82" s="14" t="s">
        <v>74</v>
      </c>
      <c r="B82" s="13"/>
      <c r="C82" s="14" t="s">
        <v>11</v>
      </c>
      <c r="D82" s="13"/>
      <c r="E82" s="14" t="s">
        <v>75</v>
      </c>
      <c r="F82" s="13"/>
      <c r="G82" s="7"/>
      <c r="H82" s="31" t="s">
        <v>79</v>
      </c>
      <c r="I82" s="32"/>
      <c r="J82" s="32"/>
      <c r="K82" s="32"/>
      <c r="L82" s="32"/>
      <c r="M82" s="32"/>
      <c r="N82" s="7"/>
      <c r="O82" s="7"/>
      <c r="P82" s="7"/>
      <c r="Q82" s="7"/>
      <c r="R82" s="7"/>
    </row>
    <row r="83" spans="1:18" ht="15">
      <c r="A83" s="15">
        <v>95000</v>
      </c>
      <c r="B83" s="17" t="s">
        <v>44</v>
      </c>
      <c r="C83" s="25">
        <v>10000</v>
      </c>
      <c r="D83" s="13" t="s">
        <v>65</v>
      </c>
      <c r="E83" s="46">
        <f>SUM(A83/C83)</f>
        <v>9.5</v>
      </c>
      <c r="F83" s="13"/>
      <c r="G83" s="7"/>
      <c r="H83" s="31" t="s">
        <v>80</v>
      </c>
      <c r="I83" s="31" t="s">
        <v>81</v>
      </c>
      <c r="J83" s="13" t="s">
        <v>65</v>
      </c>
      <c r="K83" s="31" t="s">
        <v>82</v>
      </c>
      <c r="L83" s="31" t="s">
        <v>83</v>
      </c>
      <c r="M83" s="31"/>
      <c r="N83" s="7"/>
      <c r="O83" s="7"/>
      <c r="P83" s="7"/>
      <c r="Q83" s="7"/>
      <c r="R83" s="7"/>
    </row>
    <row r="84" spans="1:18" ht="15">
      <c r="A84" s="38" t="s">
        <v>76</v>
      </c>
      <c r="B84" s="31"/>
      <c r="C84" s="31" t="s">
        <v>11</v>
      </c>
      <c r="D84" s="31"/>
      <c r="E84" s="31" t="s">
        <v>77</v>
      </c>
      <c r="F84" s="31"/>
      <c r="G84" s="7"/>
      <c r="H84" s="31" t="s">
        <v>84</v>
      </c>
      <c r="I84" s="31" t="s">
        <v>81</v>
      </c>
      <c r="J84" s="13" t="s">
        <v>65</v>
      </c>
      <c r="K84" s="32" t="s">
        <v>85</v>
      </c>
      <c r="L84" s="31" t="s">
        <v>83</v>
      </c>
      <c r="M84" s="32"/>
      <c r="N84" s="7"/>
      <c r="O84" s="7"/>
      <c r="P84" s="7"/>
      <c r="Q84" s="7"/>
      <c r="R84" s="7"/>
    </row>
    <row r="85" spans="1:18" ht="15.75">
      <c r="A85" s="39">
        <v>2</v>
      </c>
      <c r="B85" s="52" t="s">
        <v>69</v>
      </c>
      <c r="C85" s="13">
        <v>8.3</v>
      </c>
      <c r="D85" s="13" t="s">
        <v>65</v>
      </c>
      <c r="E85" s="47">
        <f>SUM(A85*C85)</f>
        <v>16.6</v>
      </c>
      <c r="F85" s="13"/>
      <c r="G85" s="7"/>
      <c r="H85" s="31" t="s">
        <v>86</v>
      </c>
      <c r="I85" s="31" t="s">
        <v>81</v>
      </c>
      <c r="J85" s="13" t="s">
        <v>65</v>
      </c>
      <c r="K85" s="32" t="s">
        <v>87</v>
      </c>
      <c r="L85" s="31" t="s">
        <v>83</v>
      </c>
      <c r="M85" s="13"/>
      <c r="N85" s="7"/>
      <c r="O85" s="7"/>
      <c r="P85" s="7"/>
      <c r="Q85" s="7"/>
      <c r="R85" s="7"/>
    </row>
    <row r="86" spans="1:18" ht="15">
      <c r="A86" s="26"/>
      <c r="B86" s="26"/>
      <c r="C86" s="7"/>
      <c r="D86" s="7"/>
      <c r="E86" s="26"/>
      <c r="F86" s="7"/>
      <c r="G86" s="7"/>
      <c r="H86" s="31" t="s">
        <v>88</v>
      </c>
      <c r="I86" s="31" t="s">
        <v>81</v>
      </c>
      <c r="J86" s="13" t="s">
        <v>65</v>
      </c>
      <c r="K86" s="31" t="s">
        <v>89</v>
      </c>
      <c r="L86" s="31" t="s">
        <v>83</v>
      </c>
      <c r="M86" s="32"/>
      <c r="N86" s="7"/>
      <c r="O86" s="7"/>
      <c r="P86" s="7"/>
      <c r="Q86" s="7"/>
      <c r="R86" s="7"/>
    </row>
    <row r="87" spans="1:18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2.75">
      <c r="A88" s="7"/>
      <c r="B88" s="7"/>
      <c r="C88" s="7"/>
      <c r="D88" s="7"/>
      <c r="E88" s="7"/>
      <c r="F88" s="7"/>
      <c r="G88" s="7"/>
      <c r="H88" s="33" t="s">
        <v>64</v>
      </c>
      <c r="I88" s="34"/>
      <c r="J88" s="34"/>
      <c r="K88" s="34"/>
      <c r="L88" s="34"/>
      <c r="M88" s="34"/>
      <c r="N88" s="7"/>
      <c r="O88" s="7"/>
      <c r="P88" s="7"/>
      <c r="Q88" s="7"/>
      <c r="R88" s="7"/>
    </row>
    <row r="89" spans="1:18" ht="12.75">
      <c r="A89" s="7"/>
      <c r="B89" s="7"/>
      <c r="C89" s="7"/>
      <c r="D89" s="7"/>
      <c r="E89" s="7"/>
      <c r="F89" s="7"/>
      <c r="G89" s="7"/>
      <c r="H89" s="35" t="s">
        <v>66</v>
      </c>
      <c r="I89" s="34"/>
      <c r="J89" s="34"/>
      <c r="K89" s="34"/>
      <c r="L89" s="34"/>
      <c r="M89" s="34"/>
      <c r="N89" s="7"/>
      <c r="O89" s="7"/>
      <c r="P89" s="7"/>
      <c r="Q89" s="7"/>
      <c r="R89" s="7"/>
    </row>
    <row r="90" spans="1:18" ht="12.75">
      <c r="A90" s="7"/>
      <c r="B90" s="7"/>
      <c r="C90" s="7"/>
      <c r="D90" s="7"/>
      <c r="E90" s="7"/>
      <c r="F90" s="7"/>
      <c r="G90" s="7"/>
      <c r="H90" s="35" t="s">
        <v>68</v>
      </c>
      <c r="I90" s="34"/>
      <c r="J90" s="34"/>
      <c r="K90" s="34"/>
      <c r="L90" s="34"/>
      <c r="M90" s="34"/>
      <c r="N90" s="7"/>
      <c r="O90" s="7"/>
      <c r="P90" s="7"/>
      <c r="Q90" s="7"/>
      <c r="R90" s="7"/>
    </row>
    <row r="91" spans="1:18" ht="12.75">
      <c r="A91" s="7"/>
      <c r="B91" s="7"/>
      <c r="C91" s="7"/>
      <c r="D91" s="7"/>
      <c r="E91" s="7"/>
      <c r="F91" s="7"/>
      <c r="G91" s="7"/>
      <c r="H91" s="33" t="s">
        <v>70</v>
      </c>
      <c r="I91" s="36"/>
      <c r="J91" s="34"/>
      <c r="K91" s="34"/>
      <c r="L91" s="34"/>
      <c r="M91" s="34"/>
      <c r="N91" s="7"/>
      <c r="O91" s="7"/>
      <c r="P91" s="7"/>
      <c r="Q91" s="7"/>
      <c r="R91" s="7"/>
    </row>
    <row r="92" spans="1:18" ht="12.75">
      <c r="A92" s="7"/>
      <c r="B92" s="7"/>
      <c r="C92" s="7"/>
      <c r="D92" s="7"/>
      <c r="E92" s="7"/>
      <c r="F92" s="7"/>
      <c r="G92" s="7"/>
      <c r="H92" s="33" t="s">
        <v>71</v>
      </c>
      <c r="I92" s="34"/>
      <c r="J92" s="34"/>
      <c r="K92" s="34"/>
      <c r="L92" s="34"/>
      <c r="M92" s="34"/>
      <c r="N92" s="7"/>
      <c r="O92" s="7"/>
      <c r="P92" s="7"/>
      <c r="Q92" s="7"/>
      <c r="R92" s="7"/>
    </row>
    <row r="93" spans="1:18" ht="12.75">
      <c r="A93" s="7"/>
      <c r="B93" s="7"/>
      <c r="C93" s="7"/>
      <c r="D93" s="7"/>
      <c r="E93" s="7"/>
      <c r="F93" s="7"/>
      <c r="G93" s="7"/>
      <c r="H93" s="33" t="s">
        <v>72</v>
      </c>
      <c r="I93" s="34"/>
      <c r="J93" s="34"/>
      <c r="K93" s="34"/>
      <c r="L93" s="34"/>
      <c r="M93" s="34"/>
      <c r="N93" s="7"/>
      <c r="O93" s="7"/>
      <c r="P93" s="7"/>
      <c r="Q93" s="7"/>
      <c r="R93" s="7"/>
    </row>
    <row r="94" spans="1:18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</sheetData>
  <sheetProtection password="DC21" sheet="1" objects="1" scenarios="1" selectLockedCell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Alan</cp:lastModifiedBy>
  <dcterms:created xsi:type="dcterms:W3CDTF">2002-08-02T18:53:26Z</dcterms:created>
  <dcterms:modified xsi:type="dcterms:W3CDTF">2020-09-12T17:21:23Z</dcterms:modified>
  <cp:category/>
  <cp:version/>
  <cp:contentType/>
  <cp:contentStatus/>
</cp:coreProperties>
</file>